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'Sheet1'!$A$1:$K$29</definedName>
  </definedNames>
  <calcPr fullCalcOnLoad="1"/>
</workbook>
</file>

<file path=xl/sharedStrings.xml><?xml version="1.0" encoding="utf-8"?>
<sst xmlns="http://schemas.openxmlformats.org/spreadsheetml/2006/main" count="54" uniqueCount="33">
  <si>
    <t>Normal(30;5)</t>
  </si>
  <si>
    <t>Uniforme(-5;+5)</t>
  </si>
  <si>
    <t>Tempo</t>
  </si>
  <si>
    <t>Acontecim</t>
  </si>
  <si>
    <t>Nº Pac.</t>
  </si>
  <si>
    <t>Temp Cons</t>
  </si>
  <si>
    <t>Prox. Cheg</t>
  </si>
  <si>
    <t>Chegada</t>
  </si>
  <si>
    <t>-</t>
  </si>
  <si>
    <t>Prox. Acont.</t>
  </si>
  <si>
    <t>Abertura</t>
  </si>
  <si>
    <t>Saída</t>
  </si>
  <si>
    <t>Paciente</t>
  </si>
  <si>
    <t>1º</t>
  </si>
  <si>
    <t>2º</t>
  </si>
  <si>
    <t>3º</t>
  </si>
  <si>
    <t>4º</t>
  </si>
  <si>
    <t>5º</t>
  </si>
  <si>
    <t>6º</t>
  </si>
  <si>
    <t>tempo (m)</t>
  </si>
  <si>
    <t>1ºE</t>
  </si>
  <si>
    <t>2ºE</t>
  </si>
  <si>
    <t>3ºE</t>
  </si>
  <si>
    <t>4ºE</t>
  </si>
  <si>
    <t>5ºE</t>
  </si>
  <si>
    <t>6ºE</t>
  </si>
  <si>
    <t>1ºS</t>
  </si>
  <si>
    <t>2ºS</t>
  </si>
  <si>
    <t>3ºS</t>
  </si>
  <si>
    <t>4ºS</t>
  </si>
  <si>
    <t>5ºS</t>
  </si>
  <si>
    <t>6ºS</t>
  </si>
  <si>
    <t>Média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</si>
</sst>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3" max="3" width="7.8515625" style="0" customWidth="1"/>
    <col min="4" max="4" width="9.8515625" style="0" customWidth="1"/>
    <col min="5" max="5" width="9.7109375" style="0" customWidth="1"/>
    <col min="6" max="6" width="10.421875" style="0" customWidth="1"/>
    <col min="9" max="9" width="4.8515625" style="0" customWidth="1"/>
    <col min="10" max="10" width="4.00390625" style="0" customWidth="1"/>
    <col min="11" max="11" width="4.140625" style="0" customWidth="1"/>
  </cols>
  <sheetData>
    <row r="1" spans="1:5" ht="12.75">
      <c r="A1" t="s">
        <v>1</v>
      </c>
      <c r="E1" t="s">
        <v>0</v>
      </c>
    </row>
    <row r="2" spans="1:8" ht="15.75">
      <c r="A2" s="3">
        <v>0.38</v>
      </c>
      <c r="B2" s="2">
        <f aca="true" t="shared" si="0" ref="B2:B7">-5+A2*10</f>
        <v>-1.2000000000000002</v>
      </c>
      <c r="C2" s="2">
        <f>60+B2</f>
        <v>58.8</v>
      </c>
      <c r="D2" s="1">
        <v>0.3743055555555555</v>
      </c>
      <c r="E2" s="3">
        <v>0.23</v>
      </c>
      <c r="F2" s="2">
        <f>((2*LN(1/E2))^0.5)*COS(2*180*E3)</f>
        <v>0.9843050505239154</v>
      </c>
      <c r="G2" s="2">
        <f aca="true" t="shared" si="1" ref="G2:G7">30+5*F2</f>
        <v>34.921525252619574</v>
      </c>
      <c r="H2" s="2">
        <f aca="true" t="shared" si="2" ref="H2:H7">ROUND(G2,0)</f>
        <v>35</v>
      </c>
    </row>
    <row r="3" spans="1:8" ht="12.75">
      <c r="A3" s="2">
        <v>0.77</v>
      </c>
      <c r="B3" s="2">
        <f t="shared" si="0"/>
        <v>2.7</v>
      </c>
      <c r="C3" s="2">
        <f>30+B3</f>
        <v>32.7</v>
      </c>
      <c r="D3" s="1">
        <v>0.3979166666666667</v>
      </c>
      <c r="E3" s="2">
        <v>0.87</v>
      </c>
      <c r="F3" s="2">
        <f>((2*LN(1/E2))^0.5)*SIN(2*180*E3)</f>
        <v>-1.403743390948287</v>
      </c>
      <c r="G3" s="2">
        <f t="shared" si="1"/>
        <v>22.981283045258564</v>
      </c>
      <c r="H3" s="2">
        <f t="shared" si="2"/>
        <v>23</v>
      </c>
    </row>
    <row r="4" spans="1:8" ht="12.75">
      <c r="A4" s="2">
        <v>0.55</v>
      </c>
      <c r="B4" s="2">
        <f t="shared" si="0"/>
        <v>0.5</v>
      </c>
      <c r="C4" s="2">
        <f>60+B4</f>
        <v>60.5</v>
      </c>
      <c r="D4" s="1">
        <v>0.4173611111111111</v>
      </c>
      <c r="E4" s="2">
        <v>0.18</v>
      </c>
      <c r="F4" s="2">
        <f>((2*LN(1/E4))^0.5)*COS(2*180*E5)</f>
        <v>1.785299583012313</v>
      </c>
      <c r="G4" s="2">
        <f t="shared" si="1"/>
        <v>38.92649791506157</v>
      </c>
      <c r="H4" s="2">
        <f t="shared" si="2"/>
        <v>39</v>
      </c>
    </row>
    <row r="5" spans="1:8" ht="12.75">
      <c r="A5" s="2">
        <v>0.43</v>
      </c>
      <c r="B5" s="2">
        <f t="shared" si="0"/>
        <v>-0.7000000000000002</v>
      </c>
      <c r="C5" s="2">
        <f>30+B5</f>
        <v>29.3</v>
      </c>
      <c r="D5" s="1">
        <v>0.4368055555555555</v>
      </c>
      <c r="E5" s="2">
        <v>0.28</v>
      </c>
      <c r="F5" s="2">
        <f>((2*LN(1/E4))^0.5)*SIN(2*180*E5)</f>
        <v>0.49224206959575734</v>
      </c>
      <c r="G5" s="2">
        <f t="shared" si="1"/>
        <v>32.461210347978785</v>
      </c>
      <c r="H5" s="2">
        <f t="shared" si="2"/>
        <v>32</v>
      </c>
    </row>
    <row r="6" spans="1:8" ht="12.75">
      <c r="A6" s="2">
        <v>0.61</v>
      </c>
      <c r="B6" s="2">
        <f t="shared" si="0"/>
        <v>1.0999999999999996</v>
      </c>
      <c r="C6" s="2">
        <f>60+B6</f>
        <v>61.1</v>
      </c>
      <c r="D6" s="1">
        <v>0.4590277777777778</v>
      </c>
      <c r="E6" s="2">
        <v>0.76</v>
      </c>
      <c r="F6" s="2">
        <f>((2*LN(1/E6))^0.5)*COS(2*180*E7)</f>
        <v>-0.7385105349950124</v>
      </c>
      <c r="G6" s="2">
        <f t="shared" si="1"/>
        <v>26.30744732502494</v>
      </c>
      <c r="H6" s="2">
        <f t="shared" si="2"/>
        <v>26</v>
      </c>
    </row>
    <row r="7" spans="1:8" ht="12.75">
      <c r="A7" s="2">
        <v>0.82</v>
      </c>
      <c r="B7" s="2">
        <f t="shared" si="0"/>
        <v>3.1999999999999993</v>
      </c>
      <c r="C7" s="2">
        <f>30+B7</f>
        <v>33.2</v>
      </c>
      <c r="D7" s="1">
        <v>0.48125</v>
      </c>
      <c r="E7" s="2">
        <v>0.55</v>
      </c>
      <c r="F7" s="2">
        <f>((2*LN(1/E6))^0.5)*SIN(2*180*E7)</f>
        <v>-0.05895660357331841</v>
      </c>
      <c r="G7" s="2">
        <f t="shared" si="1"/>
        <v>29.705216982133408</v>
      </c>
      <c r="H7" s="2">
        <f t="shared" si="2"/>
        <v>30</v>
      </c>
    </row>
    <row r="9" spans="1:7" ht="12.75">
      <c r="A9" s="2" t="s">
        <v>12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9</v>
      </c>
    </row>
    <row r="10" spans="1:7" ht="12.75">
      <c r="A10" s="2" t="s">
        <v>20</v>
      </c>
      <c r="B10" s="1">
        <f>+D2</f>
        <v>0.3743055555555555</v>
      </c>
      <c r="C10" s="2" t="s">
        <v>7</v>
      </c>
      <c r="D10" s="2">
        <v>1</v>
      </c>
      <c r="E10" s="2" t="s">
        <v>8</v>
      </c>
      <c r="F10" s="2" t="s">
        <v>8</v>
      </c>
      <c r="G10" s="2" t="s">
        <v>10</v>
      </c>
    </row>
    <row r="11" spans="1:7" ht="12.75">
      <c r="A11" s="2"/>
      <c r="B11" s="1">
        <v>0.375</v>
      </c>
      <c r="C11" s="2" t="str">
        <f aca="true" t="shared" si="3" ref="C11:C22">+G10</f>
        <v>Abertura</v>
      </c>
      <c r="D11" s="2">
        <v>1</v>
      </c>
      <c r="E11" s="2">
        <f>+H2</f>
        <v>35</v>
      </c>
      <c r="F11" s="1">
        <f>+D3</f>
        <v>0.3979166666666667</v>
      </c>
      <c r="G11" s="2" t="s">
        <v>7</v>
      </c>
    </row>
    <row r="12" spans="1:7" ht="12.75">
      <c r="A12" s="2" t="s">
        <v>21</v>
      </c>
      <c r="B12" s="1">
        <f>+F11</f>
        <v>0.3979166666666667</v>
      </c>
      <c r="C12" s="2" t="str">
        <f t="shared" si="3"/>
        <v>Chegada</v>
      </c>
      <c r="D12" s="2">
        <f>+D11+1</f>
        <v>2</v>
      </c>
      <c r="E12" s="2" t="s">
        <v>8</v>
      </c>
      <c r="F12" s="2" t="s">
        <v>8</v>
      </c>
      <c r="G12" s="2" t="s">
        <v>11</v>
      </c>
    </row>
    <row r="13" spans="1:7" ht="12.75">
      <c r="A13" s="2" t="s">
        <v>26</v>
      </c>
      <c r="B13" s="1">
        <v>0.3993055555555556</v>
      </c>
      <c r="C13" s="2" t="str">
        <f t="shared" si="3"/>
        <v>Saída</v>
      </c>
      <c r="D13" s="2">
        <f>+D12-1</f>
        <v>1</v>
      </c>
      <c r="E13" s="2">
        <f>+H3</f>
        <v>23</v>
      </c>
      <c r="F13" s="1">
        <f>+D4</f>
        <v>0.4173611111111111</v>
      </c>
      <c r="G13" s="2" t="s">
        <v>11</v>
      </c>
    </row>
    <row r="14" spans="1:7" ht="12.75">
      <c r="A14" s="2" t="s">
        <v>27</v>
      </c>
      <c r="B14" s="1">
        <v>0.4152777777777778</v>
      </c>
      <c r="C14" s="2" t="str">
        <f t="shared" si="3"/>
        <v>Saída</v>
      </c>
      <c r="D14" s="2">
        <f>+D13-1</f>
        <v>0</v>
      </c>
      <c r="E14" s="2" t="s">
        <v>8</v>
      </c>
      <c r="F14" s="1">
        <v>0.4173611111111111</v>
      </c>
      <c r="G14" s="2" t="s">
        <v>7</v>
      </c>
    </row>
    <row r="15" spans="1:7" ht="12.75">
      <c r="A15" s="2" t="s">
        <v>22</v>
      </c>
      <c r="B15" s="1">
        <f>+F14</f>
        <v>0.4173611111111111</v>
      </c>
      <c r="C15" s="2" t="str">
        <f t="shared" si="3"/>
        <v>Chegada</v>
      </c>
      <c r="D15" s="2">
        <v>1</v>
      </c>
      <c r="E15" s="2">
        <f>+H4</f>
        <v>39</v>
      </c>
      <c r="F15" s="1">
        <f>+D5</f>
        <v>0.4368055555555555</v>
      </c>
      <c r="G15" s="2" t="s">
        <v>7</v>
      </c>
    </row>
    <row r="16" spans="1:7" ht="12.75">
      <c r="A16" s="2" t="s">
        <v>23</v>
      </c>
      <c r="B16" s="1">
        <f>+F15</f>
        <v>0.4368055555555555</v>
      </c>
      <c r="C16" s="2" t="str">
        <f t="shared" si="3"/>
        <v>Chegada</v>
      </c>
      <c r="D16" s="2">
        <f>+D15+1</f>
        <v>2</v>
      </c>
      <c r="E16" s="2" t="s">
        <v>8</v>
      </c>
      <c r="F16" s="2" t="s">
        <v>8</v>
      </c>
      <c r="G16" s="2" t="s">
        <v>11</v>
      </c>
    </row>
    <row r="17" spans="1:7" ht="12.75">
      <c r="A17" s="2" t="s">
        <v>28</v>
      </c>
      <c r="B17" s="1">
        <v>0.4444444444444444</v>
      </c>
      <c r="C17" s="2" t="str">
        <f t="shared" si="3"/>
        <v>Saída</v>
      </c>
      <c r="D17" s="2">
        <f>+D16-1</f>
        <v>1</v>
      </c>
      <c r="E17" s="2">
        <f>+H5</f>
        <v>32</v>
      </c>
      <c r="F17" s="1">
        <f>+D6</f>
        <v>0.4590277777777778</v>
      </c>
      <c r="G17" s="2" t="s">
        <v>7</v>
      </c>
    </row>
    <row r="18" spans="1:7" ht="12.75">
      <c r="A18" s="2" t="s">
        <v>24</v>
      </c>
      <c r="B18" s="1">
        <f>+F17</f>
        <v>0.4590277777777778</v>
      </c>
      <c r="C18" s="2" t="str">
        <f t="shared" si="3"/>
        <v>Chegada</v>
      </c>
      <c r="D18" s="2">
        <f>+D17+1</f>
        <v>2</v>
      </c>
      <c r="E18" s="2" t="s">
        <v>8</v>
      </c>
      <c r="F18" s="2" t="s">
        <v>8</v>
      </c>
      <c r="G18" s="2" t="s">
        <v>11</v>
      </c>
    </row>
    <row r="19" spans="1:7" ht="12.75">
      <c r="A19" s="2" t="s">
        <v>29</v>
      </c>
      <c r="B19" s="1">
        <v>0.4666666666666666</v>
      </c>
      <c r="C19" s="2" t="str">
        <f t="shared" si="3"/>
        <v>Saída</v>
      </c>
      <c r="D19" s="2">
        <f>+D18-1</f>
        <v>1</v>
      </c>
      <c r="E19" s="2">
        <f>+H6</f>
        <v>26</v>
      </c>
      <c r="F19" s="1">
        <f>+D7</f>
        <v>0.48125</v>
      </c>
      <c r="G19" s="2" t="s">
        <v>7</v>
      </c>
    </row>
    <row r="20" spans="1:7" ht="12.75">
      <c r="A20" s="2" t="s">
        <v>25</v>
      </c>
      <c r="B20" s="1">
        <f>+F19</f>
        <v>0.48125</v>
      </c>
      <c r="C20" s="2" t="str">
        <f t="shared" si="3"/>
        <v>Chegada</v>
      </c>
      <c r="D20" s="2">
        <f>+D19+1</f>
        <v>2</v>
      </c>
      <c r="E20" s="2" t="s">
        <v>8</v>
      </c>
      <c r="F20" s="2" t="s">
        <v>8</v>
      </c>
      <c r="G20" s="2" t="s">
        <v>11</v>
      </c>
    </row>
    <row r="21" spans="1:7" ht="12.75">
      <c r="A21" s="2" t="s">
        <v>30</v>
      </c>
      <c r="B21" s="1">
        <v>0.4847222222222222</v>
      </c>
      <c r="C21" s="2" t="str">
        <f t="shared" si="3"/>
        <v>Saída</v>
      </c>
      <c r="D21" s="2">
        <f>+D20-1</f>
        <v>1</v>
      </c>
      <c r="E21" s="2">
        <f>+H7</f>
        <v>30</v>
      </c>
      <c r="F21" s="1">
        <v>0.5055555555555555</v>
      </c>
      <c r="G21" s="2" t="s">
        <v>11</v>
      </c>
    </row>
    <row r="22" spans="1:8" ht="12.75">
      <c r="A22" s="2" t="s">
        <v>31</v>
      </c>
      <c r="B22" s="1">
        <f>+F21</f>
        <v>0.5055555555555555</v>
      </c>
      <c r="C22" s="2" t="str">
        <f t="shared" si="3"/>
        <v>Saída</v>
      </c>
      <c r="D22" s="2">
        <f>+D21-1</f>
        <v>0</v>
      </c>
      <c r="E22" s="2"/>
      <c r="F22" s="2"/>
      <c r="G22" s="4">
        <f>+H25*6</f>
        <v>215</v>
      </c>
      <c r="H22" s="4"/>
    </row>
    <row r="23" spans="7:8" ht="12.75">
      <c r="G23" s="4">
        <v>189</v>
      </c>
      <c r="H23" s="4">
        <f>+G22/G23</f>
        <v>1.1375661375661377</v>
      </c>
    </row>
    <row r="24" spans="1:8" ht="12.75">
      <c r="A24" t="s">
        <v>12</v>
      </c>
      <c r="B24" s="2" t="s">
        <v>13</v>
      </c>
      <c r="C24" s="2" t="s">
        <v>14</v>
      </c>
      <c r="D24" s="2" t="s">
        <v>15</v>
      </c>
      <c r="E24" s="2" t="s">
        <v>16</v>
      </c>
      <c r="F24" s="2" t="s">
        <v>17</v>
      </c>
      <c r="G24" s="2" t="s">
        <v>18</v>
      </c>
      <c r="H24" s="2" t="s">
        <v>32</v>
      </c>
    </row>
    <row r="25" spans="1:9" ht="12.75">
      <c r="A25" t="s">
        <v>19</v>
      </c>
      <c r="B25" s="2">
        <f>60-59+35</f>
        <v>36</v>
      </c>
      <c r="C25" s="2">
        <f>58-33</f>
        <v>25</v>
      </c>
      <c r="D25" s="2">
        <f>40-1</f>
        <v>39</v>
      </c>
      <c r="E25" s="2">
        <f>60-29+12</f>
        <v>43</v>
      </c>
      <c r="F25" s="2">
        <f>38-1</f>
        <v>37</v>
      </c>
      <c r="G25" s="2">
        <f>60-33+8</f>
        <v>35</v>
      </c>
      <c r="H25">
        <f>AVERAGE(B25:G25)</f>
        <v>35.833333333333336</v>
      </c>
      <c r="I25">
        <f>SUM(B25:G25)</f>
        <v>215</v>
      </c>
    </row>
    <row r="26" spans="2:7" ht="12.75">
      <c r="B26" s="2"/>
      <c r="C26" s="2"/>
      <c r="D26" s="2"/>
      <c r="E26" s="2"/>
      <c r="F26" s="2"/>
      <c r="G26" s="2"/>
    </row>
    <row r="27" spans="1:11" ht="12.75">
      <c r="A27" s="2">
        <v>1</v>
      </c>
      <c r="B27" s="2">
        <v>2</v>
      </c>
      <c r="C27" s="2">
        <v>1</v>
      </c>
      <c r="D27" s="2">
        <v>0</v>
      </c>
      <c r="E27" s="2">
        <v>1</v>
      </c>
      <c r="F27" s="2">
        <v>2</v>
      </c>
      <c r="G27" s="2">
        <v>1</v>
      </c>
      <c r="H27" s="2">
        <v>2</v>
      </c>
      <c r="I27" s="2">
        <v>1</v>
      </c>
      <c r="J27" s="2">
        <v>2</v>
      </c>
      <c r="K27" s="2">
        <v>1</v>
      </c>
    </row>
    <row r="28" spans="1:11" ht="12.75">
      <c r="A28" s="2">
        <v>34</v>
      </c>
      <c r="B28" s="2">
        <v>2</v>
      </c>
      <c r="C28" s="2">
        <v>23</v>
      </c>
      <c r="D28" s="2">
        <v>3</v>
      </c>
      <c r="E28" s="2">
        <v>28</v>
      </c>
      <c r="F28" s="2">
        <v>11</v>
      </c>
      <c r="G28" s="2">
        <v>21</v>
      </c>
      <c r="H28" s="2">
        <v>11</v>
      </c>
      <c r="I28" s="2">
        <v>21</v>
      </c>
      <c r="J28" s="2">
        <v>5</v>
      </c>
      <c r="K28" s="2">
        <v>30</v>
      </c>
    </row>
    <row r="29" spans="1:10" ht="12.75">
      <c r="A29" s="2">
        <f>SUMPRODUCT(A27:K27,A28:K28)</f>
        <v>215</v>
      </c>
      <c r="B29" s="2">
        <f>+A29/G23</f>
        <v>1.1375661375661377</v>
      </c>
      <c r="C29" s="2"/>
      <c r="D29" s="2"/>
      <c r="E29" s="2"/>
      <c r="F29" s="2"/>
      <c r="G29" s="2"/>
      <c r="H29" s="2"/>
      <c r="I29" s="2"/>
      <c r="J29" s="2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 Investimento,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</dc:creator>
  <cp:keywords/>
  <dc:description/>
  <cp:lastModifiedBy>Particular</cp:lastModifiedBy>
  <cp:lastPrinted>2009-01-25T22:40:14Z</cp:lastPrinted>
  <dcterms:created xsi:type="dcterms:W3CDTF">2009-01-03T18:37:26Z</dcterms:created>
  <dcterms:modified xsi:type="dcterms:W3CDTF">2010-05-23T15:33:53Z</dcterms:modified>
  <cp:category/>
  <cp:version/>
  <cp:contentType/>
  <cp:contentStatus/>
</cp:coreProperties>
</file>